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vmlDrawing1.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tartup Costs" sheetId="2" state="visible" r:id="rId4"/>
    <sheet name="Monthly Costs" sheetId="3" state="visible" r:id="rId5"/>
    <sheet name="Pricing" sheetId="4" state="visible" r:id="rId6"/>
    <sheet name="Cash Flow" sheetId="5" state="visible" r:id="rId7"/>
    <sheet name="Summary" sheetId="6" state="visible" r:id="rId8"/>
  </sheet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I13" authorId="0">
      <text>
        <r>
          <rPr>
            <sz val="10"/>
            <rFont val="Arial"/>
            <family val="2"/>
          </rPr>
          <t xml:space="preserve">Average profit per sale, weighted by how many of each you expect to sell.</t>
        </r>
      </text>
    </comment>
  </commentList>
</comments>
</file>

<file path=xl/sharedStrings.xml><?xml version="1.0" encoding="utf-8"?>
<sst xmlns="http://schemas.openxmlformats.org/spreadsheetml/2006/main" count="140" uniqueCount="137">
  <si>
    <t xml:space="preserve">Financial Projection</t>
  </si>
  <si>
    <t xml:space="preserve">Launch Ready Toolkit · Template 3 of 6 · Fresh Wind Consulting × Toronto Public Library, York Woods</t>
  </si>
  <si>
    <t xml:space="preserve">How it works</t>
  </si>
  <si>
    <t xml:space="preserve">Fill in the four input tabs in order. The Cash Flow and Summary tabs do the math for you.</t>
  </si>
  <si>
    <t xml:space="preserve">1. Startup Costs</t>
  </si>
  <si>
    <t xml:space="preserve">Everything you buy once before you open.</t>
  </si>
  <si>
    <t xml:space="preserve">2. Monthly Costs</t>
  </si>
  <si>
    <t xml:space="preserve">Fixed costs every month, including paying yourself. Supplies are calculated from your Pricing tab, so leave them out here.</t>
  </si>
  <si>
    <t xml:space="preserve">3. Pricing</t>
  </si>
  <si>
    <t xml:space="preserve">Cost per unit, your price, and how many you expect to sell each month.</t>
  </si>
  <si>
    <t xml:space="preserve">4. Cash Flow</t>
  </si>
  <si>
    <t xml:space="preserve">Enter your savings, expected growth, and any grants, loans or deposits. The rest fills in automatically.</t>
  </si>
  <si>
    <t xml:space="preserve">5. Summary</t>
  </si>
  <si>
    <t xml:space="preserve">Your key numbers: startup total, break-even point, and how much cash you need.</t>
  </si>
  <si>
    <t xml:space="preserve">Colour legend</t>
  </si>
  <si>
    <t xml:space="preserve">Yellow cell, blue text</t>
  </si>
  <si>
    <t xml:space="preserve">Type your numbers here.</t>
  </si>
  <si>
    <t xml:space="preserve">Grey italic row</t>
  </si>
  <si>
    <t xml:space="preserve">A worked example to show the format. It is not counted in any total.</t>
  </si>
  <si>
    <t xml:space="preserve">Black text</t>
  </si>
  <si>
    <t xml:space="preserve">Formulas. Do not type over these.</t>
  </si>
  <si>
    <t xml:space="preserve">Please note</t>
  </si>
  <si>
    <t xml:space="preserve">Estimates are fine. Be honest and a little cautious on sales. This is a planning tool, not financial advice. Check tax and HST questions with the CRA or an accountant.</t>
  </si>
  <si>
    <t xml:space="preserve">Business name</t>
  </si>
  <si>
    <t xml:space="preserve">Owner</t>
  </si>
  <si>
    <t xml:space="preserve">Startup Costs</t>
  </si>
  <si>
    <t xml:space="preserve">One-time costs before you open. Type amounts in the yellow cells.</t>
  </si>
  <si>
    <t xml:space="preserve">One-time startup cost</t>
  </si>
  <si>
    <t xml:space="preserve">Amount ($)</t>
  </si>
  <si>
    <t xml:space="preserve">Where I will buy it / notes</t>
  </si>
  <si>
    <t xml:space="preserve">Example: stand mixer</t>
  </si>
  <si>
    <t xml:space="preserve">Example only, not counted in the total</t>
  </si>
  <si>
    <t xml:space="preserve">Business registration (Ontario sole proprietor)</t>
  </si>
  <si>
    <t xml:space="preserve">Ontario Business Registry fee, checked Sept 2026 (ontario.ca/businessregistry)</t>
  </si>
  <si>
    <t xml:space="preserve">Equipment and tools</t>
  </si>
  <si>
    <t xml:space="preserve">First inventory or supplies</t>
  </si>
  <si>
    <t xml:space="preserve">Logo, business cards, signage</t>
  </si>
  <si>
    <t xml:space="preserve">Simple website or online store setup</t>
  </si>
  <si>
    <t xml:space="preserve">Licences, permits, inspections</t>
  </si>
  <si>
    <t xml:space="preserve">Insurance deposit</t>
  </si>
  <si>
    <t xml:space="preserve">Deposits (space, kitchen rental)</t>
  </si>
  <si>
    <t xml:space="preserve">Other</t>
  </si>
  <si>
    <t xml:space="preserve">TOTAL STARTUP COSTS</t>
  </si>
  <si>
    <t xml:space="preserve">Monthly Costs</t>
  </si>
  <si>
    <t xml:space="preserve">Fixed costs you pay every month. Supplies are calculated from the Pricing tab, so they are not listed here.</t>
  </si>
  <si>
    <t xml:space="preserve">Monthly fixed cost</t>
  </si>
  <si>
    <t xml:space="preserve">Per month ($)</t>
  </si>
  <si>
    <t xml:space="preserve">Notes</t>
  </si>
  <si>
    <t xml:space="preserve">Example: kitchen rental, 2 days a week</t>
  </si>
  <si>
    <t xml:space="preserve">Rent, kitchen or studio time</t>
  </si>
  <si>
    <t xml:space="preserve">Phone and internet (business share)</t>
  </si>
  <si>
    <t xml:space="preserve">Insurance</t>
  </si>
  <si>
    <t xml:space="preserve">Marketing and printing</t>
  </si>
  <si>
    <t xml:space="preserve">Payment and bank fees</t>
  </si>
  <si>
    <t xml:space="preserve">Transportation and delivery</t>
  </si>
  <si>
    <t xml:space="preserve">Loan payments</t>
  </si>
  <si>
    <t xml:space="preserve">Pay myself</t>
  </si>
  <si>
    <t xml:space="preserve">TOTAL MONTHLY FIXED COSTS</t>
  </si>
  <si>
    <t xml:space="preserve">Pricing</t>
  </si>
  <si>
    <t xml:space="preserve">Your price must cover every cost, including your time. Total cost per unit is your floor: never price below it.</t>
  </si>
  <si>
    <t xml:space="preserve">Product or service</t>
  </si>
  <si>
    <t xml:space="preserve">Materials ($)</t>
  </si>
  <si>
    <t xml:space="preserve">Packaging ($)</t>
  </si>
  <si>
    <t xml:space="preserve">My time (minutes)</t>
  </si>
  <si>
    <t xml:space="preserve">My hourly rate ($)</t>
  </si>
  <si>
    <t xml:space="preserve">Other per unit ($)</t>
  </si>
  <si>
    <t xml:space="preserve">Total cost per unit ($)</t>
  </si>
  <si>
    <t xml:space="preserve">My price ($)</t>
  </si>
  <si>
    <t xml:space="preserve">Profit per sale ($)</t>
  </si>
  <si>
    <t xml:space="preserve">Margin (%)</t>
  </si>
  <si>
    <t xml:space="preserve">Units sold per month</t>
  </si>
  <si>
    <t xml:space="preserve">Monthly sales ($)</t>
  </si>
  <si>
    <t xml:space="preserve">Monthly supplies cost ($)</t>
  </si>
  <si>
    <t xml:space="preserve">Example: seasoning jar</t>
  </si>
  <si>
    <t xml:space="preserve">TOTAL / AVERAGE</t>
  </si>
  <si>
    <t xml:space="preserve">Note: your time is included in cost per unit so your price pays you fairly. In the Cash Flow, your pay comes from the "Pay myself" line on the Monthly Costs tab.</t>
  </si>
  <si>
    <t xml:space="preserve">12-Month Cash Flow</t>
  </si>
  <si>
    <t xml:space="preserve">Cash at the end of each month becomes cash at the start of the next. Most rows fill in automatically.</t>
  </si>
  <si>
    <t xml:space="preserve">Your inputs</t>
  </si>
  <si>
    <t xml:space="preserve">Cash I have to start (savings)</t>
  </si>
  <si>
    <t xml:space="preserve">Monthly sales growth (%)</t>
  </si>
  <si>
    <t xml:space="preserve">← a cautious guess; 5% means each month sells a little more than the last</t>
  </si>
  <si>
    <t xml:space="preserve">Sales in month 1 as % of full monthly sales</t>
  </si>
  <si>
    <t xml:space="preserve">← most new businesses start slower; 50% means half of your Pricing tab estimate</t>
  </si>
  <si>
    <t xml:space="preserve">Month 1</t>
  </si>
  <si>
    <t xml:space="preserve">Month 2</t>
  </si>
  <si>
    <t xml:space="preserve">Month 3</t>
  </si>
  <si>
    <t xml:space="preserve">Month 4</t>
  </si>
  <si>
    <t xml:space="preserve">Month 5</t>
  </si>
  <si>
    <t xml:space="preserve">Month 6</t>
  </si>
  <si>
    <t xml:space="preserve">Month 7</t>
  </si>
  <si>
    <t xml:space="preserve">Month 8</t>
  </si>
  <si>
    <t xml:space="preserve">Month 9</t>
  </si>
  <si>
    <t xml:space="preserve">Month 10</t>
  </si>
  <si>
    <t xml:space="preserve">Month 11</t>
  </si>
  <si>
    <t xml:space="preserve">Month 12</t>
  </si>
  <si>
    <t xml:space="preserve">Total</t>
  </si>
  <si>
    <t xml:space="preserve">Cash at start of month</t>
  </si>
  <si>
    <t xml:space="preserve">MONEY IN</t>
  </si>
  <si>
    <t xml:space="preserve">Sales (from Pricing tab)</t>
  </si>
  <si>
    <t xml:space="preserve">Deposits and pre-orders</t>
  </si>
  <si>
    <t xml:space="preserve">Grants or loans received</t>
  </si>
  <si>
    <t xml:space="preserve">Other money in</t>
  </si>
  <si>
    <t xml:space="preserve">Total money in</t>
  </si>
  <si>
    <t xml:space="preserve">MONEY OUT</t>
  </si>
  <si>
    <t xml:space="preserve">Startup costs (from Startup Costs tab)</t>
  </si>
  <si>
    <t xml:space="preserve">Supplies (from Pricing tab)</t>
  </si>
  <si>
    <t xml:space="preserve">Monthly fixed costs (from Monthly Costs tab)</t>
  </si>
  <si>
    <t xml:space="preserve">Other money out</t>
  </si>
  <si>
    <t xml:space="preserve">Total money out</t>
  </si>
  <si>
    <t xml:space="preserve">Net cash flow (in minus out)</t>
  </si>
  <si>
    <t xml:space="preserve">Cash at end of month</t>
  </si>
  <si>
    <t xml:space="preserve">Sales grow from month 1 at your growth rate, starting from the share of full monthly sales you set above. Supplies follow sales, using the cost ratio from your Pricing tab.</t>
  </si>
  <si>
    <t xml:space="preserve">Summary</t>
  </si>
  <si>
    <t xml:space="preserve">Your key numbers. Bring this page to your one-on-one session or a funding application.</t>
  </si>
  <si>
    <t xml:space="preserve">Key number</t>
  </si>
  <si>
    <t xml:space="preserve">Value</t>
  </si>
  <si>
    <t xml:space="preserve">What it means</t>
  </si>
  <si>
    <t xml:space="preserve">Total startup costs</t>
  </si>
  <si>
    <t xml:space="preserve">Money you spend once before opening.</t>
  </si>
  <si>
    <t xml:space="preserve">Monthly fixed costs</t>
  </si>
  <si>
    <t xml:space="preserve">What it costs to stay open each month, including paying yourself.</t>
  </si>
  <si>
    <t xml:space="preserve">Average cash margin per sale</t>
  </si>
  <si>
    <t xml:space="preserve">Price minus supplies per unit (materials, packaging, other). Your time is covered by "Pay myself" in monthly costs.</t>
  </si>
  <si>
    <t xml:space="preserve">Sales needed each month to break even (units)</t>
  </si>
  <si>
    <t xml:space="preserve">Monthly fixed costs ÷ average cash margin per sale.</t>
  </si>
  <si>
    <t xml:space="preserve">Units you expect to sell at full pace</t>
  </si>
  <si>
    <t xml:space="preserve">From your Pricing tab.</t>
  </si>
  <si>
    <t xml:space="preserve">Break-even check</t>
  </si>
  <si>
    <t xml:space="preserve">Compares your planned sales to your break-even point.</t>
  </si>
  <si>
    <t xml:space="preserve">Lowest cash balance in the next 12 months</t>
  </si>
  <si>
    <t xml:space="preserve">If this is negative, you will run short of cash that month.</t>
  </si>
  <si>
    <t xml:space="preserve">Month of lowest cash</t>
  </si>
  <si>
    <t xml:space="preserve">Plan your funding to arrive before this month.</t>
  </si>
  <si>
    <t xml:space="preserve">Extra cash I need (funding gap)</t>
  </si>
  <si>
    <t xml:space="preserve">Raise at least this much from savings, grants or loans before you start.</t>
  </si>
  <si>
    <t xml:space="preserve">Cash at end of month 12</t>
  </si>
</sst>
</file>

<file path=xl/styles.xml><?xml version="1.0" encoding="utf-8"?>
<styleSheet xmlns="http://schemas.openxmlformats.org/spreadsheetml/2006/main">
  <numFmts count="7">
    <numFmt numFmtId="164" formatCode="General"/>
    <numFmt numFmtId="165" formatCode="@"/>
    <numFmt numFmtId="166" formatCode="\$#,##0;&quot;($&quot;#,##0\);\-"/>
    <numFmt numFmtId="167" formatCode="\$#,##0.00;&quot;($&quot;#,##0.00\);\-"/>
    <numFmt numFmtId="168" formatCode="#,##0;\(#,##0\);\-"/>
    <numFmt numFmtId="169" formatCode="0.0%;\(0.0%\);\-"/>
    <numFmt numFmtId="170" formatCode="0"/>
  </numFmts>
  <fonts count="16">
    <font>
      <sz val="11"/>
      <color theme="1"/>
      <name val="Calibri"/>
      <family val="2"/>
      <charset val="1"/>
    </font>
    <font>
      <sz val="10"/>
      <name val="Arial"/>
      <family val="0"/>
    </font>
    <font>
      <sz val="10"/>
      <name val="Arial"/>
      <family val="0"/>
    </font>
    <font>
      <sz val="10"/>
      <name val="Arial"/>
      <family val="0"/>
    </font>
    <font>
      <b val="true"/>
      <sz val="18"/>
      <color rgb="FF1B3A6B"/>
      <name val="Georgia"/>
      <family val="0"/>
      <charset val="1"/>
    </font>
    <font>
      <i val="true"/>
      <sz val="10"/>
      <color rgb="FF6A7179"/>
      <name val="Arial"/>
      <family val="0"/>
      <charset val="1"/>
    </font>
    <font>
      <b val="true"/>
      <sz val="10"/>
      <color rgb="FF1A7A8A"/>
      <name val="Arial"/>
      <family val="0"/>
      <charset val="1"/>
    </font>
    <font>
      <sz val="10"/>
      <color rgb="FF14213D"/>
      <name val="Arial"/>
      <family val="0"/>
      <charset val="1"/>
    </font>
    <font>
      <b val="true"/>
      <sz val="10"/>
      <color rgb="FF14213D"/>
      <name val="Arial"/>
      <family val="0"/>
      <charset val="1"/>
    </font>
    <font>
      <b val="true"/>
      <sz val="10"/>
      <color rgb="FF0000FF"/>
      <name val="Arial"/>
      <family val="0"/>
      <charset val="1"/>
    </font>
    <font>
      <b val="true"/>
      <i val="true"/>
      <sz val="10"/>
      <color rgb="FF6A7179"/>
      <name val="Arial"/>
      <family val="0"/>
      <charset val="1"/>
    </font>
    <font>
      <sz val="10"/>
      <color rgb="FF0000FF"/>
      <name val="Arial"/>
      <family val="0"/>
      <charset val="1"/>
    </font>
    <font>
      <b val="true"/>
      <sz val="10"/>
      <color rgb="FFFFFFFF"/>
      <name val="Arial"/>
      <family val="0"/>
      <charset val="1"/>
    </font>
    <font>
      <sz val="10"/>
      <name val="Arial"/>
      <family val="2"/>
    </font>
    <font>
      <sz val="10"/>
      <color rgb="FF008000"/>
      <name val="Arial"/>
      <family val="0"/>
      <charset val="1"/>
    </font>
    <font>
      <b val="true"/>
      <sz val="10"/>
      <color rgb="FF008000"/>
      <name val="Arial"/>
      <family val="0"/>
      <charset val="1"/>
    </font>
  </fonts>
  <fills count="6">
    <fill>
      <patternFill patternType="none"/>
    </fill>
    <fill>
      <patternFill patternType="gray125"/>
    </fill>
    <fill>
      <patternFill patternType="solid">
        <fgColor rgb="FFFFF6C8"/>
        <bgColor rgb="FFF4F7F8"/>
      </patternFill>
    </fill>
    <fill>
      <patternFill patternType="solid">
        <fgColor rgb="FFF4F7F8"/>
        <bgColor rgb="FFFFFFFF"/>
      </patternFill>
    </fill>
    <fill>
      <patternFill patternType="solid">
        <fgColor rgb="FF1B3A6B"/>
        <bgColor rgb="FF333399"/>
      </patternFill>
    </fill>
    <fill>
      <patternFill patternType="solid">
        <fgColor rgb="FFE3EEF0"/>
        <bgColor rgb="FFF4F7F8"/>
      </patternFill>
    </fill>
  </fills>
  <borders count="2">
    <border diagonalUp="false" diagonalDown="false">
      <left/>
      <right/>
      <top/>
      <bottom/>
      <diagonal/>
    </border>
    <border diagonalUp="false" diagonalDown="false">
      <left style="thin">
        <color rgb="FFB9C6CC"/>
      </left>
      <right style="thin">
        <color rgb="FFB9C6CC"/>
      </right>
      <top style="thin">
        <color rgb="FFB9C6CC"/>
      </top>
      <bottom style="thin">
        <color rgb="FFB9C6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5" fontId="11" fillId="2"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left"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6" fontId="5"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11" fillId="2"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7" fontId="5" fillId="3" borderId="1" xfId="0" applyFont="true" applyBorder="true" applyAlignment="false" applyProtection="false">
      <alignment horizontal="general" vertical="bottom" textRotation="0" wrapText="false" indent="0" shrinkToFit="false"/>
      <protection locked="true" hidden="false"/>
    </xf>
    <xf numFmtId="168" fontId="5" fillId="3" borderId="1" xfId="0" applyFont="true" applyBorder="true" applyAlignment="false" applyProtection="false">
      <alignment horizontal="general" vertical="bottom" textRotation="0" wrapText="false" indent="0" shrinkToFit="false"/>
      <protection locked="true" hidden="false"/>
    </xf>
    <xf numFmtId="169" fontId="5" fillId="3" borderId="1" xfId="0" applyFont="true" applyBorder="true" applyAlignment="false" applyProtection="false">
      <alignment horizontal="general" vertical="bottom" textRotation="0" wrapText="false" indent="0" shrinkToFit="false"/>
      <protection locked="true" hidden="false"/>
    </xf>
    <xf numFmtId="167" fontId="11" fillId="2" borderId="1" xfId="0" applyFont="true" applyBorder="true" applyAlignment="false" applyProtection="false">
      <alignment horizontal="general" vertical="bottom" textRotation="0" wrapText="false" indent="0" shrinkToFit="false"/>
      <protection locked="true" hidden="false"/>
    </xf>
    <xf numFmtId="168" fontId="11" fillId="2"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9" fontId="8" fillId="5" borderId="1" xfId="0" applyFont="true" applyBorder="true" applyAlignment="false" applyProtection="false">
      <alignment horizontal="general" vertical="bottom" textRotation="0" wrapText="false" indent="0" shrinkToFit="false"/>
      <protection locked="true" hidden="false"/>
    </xf>
    <xf numFmtId="168" fontId="8" fillId="5" borderId="1" xfId="0" applyFont="true" applyBorder="true" applyAlignment="false" applyProtection="false">
      <alignment horizontal="general" vertical="bottom" textRotation="0" wrapText="false" indent="0" shrinkToFit="false"/>
      <protection locked="true" hidden="false"/>
    </xf>
    <xf numFmtId="169" fontId="11" fillId="2"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6" fontId="14"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8" fontId="15"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A7A8A"/>
      <rgbColor rgb="FFB9C6CC"/>
      <rgbColor rgb="FF808080"/>
      <rgbColor rgb="FF9999FF"/>
      <rgbColor rgb="FF993366"/>
      <rgbColor rgb="FFFFF6C8"/>
      <rgbColor rgb="FFE3EE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4F7F8"/>
      <rgbColor rgb="FFCCFFCC"/>
      <rgbColor rgb="FFFFFF99"/>
      <rgbColor rgb="FF99CCFF"/>
      <rgbColor rgb="FFFF99CC"/>
      <rgbColor rgb="FFCC99FF"/>
      <rgbColor rgb="FFFFCC99"/>
      <rgbColor rgb="FF3366FF"/>
      <rgbColor rgb="FF33CCCC"/>
      <rgbColor rgb="FF99CC00"/>
      <rgbColor rgb="FFFFCC00"/>
      <rgbColor rgb="FFFF9900"/>
      <rgbColor rgb="FFFF6600"/>
      <rgbColor rgb="FF6A7179"/>
      <rgbColor rgb="FF969696"/>
      <rgbColor rgb="FF1B3A6B"/>
      <rgbColor rgb="FF339966"/>
      <rgbColor rgb="FF003300"/>
      <rgbColor rgb="FF333300"/>
      <rgbColor rgb="FF993300"/>
      <rgbColor rgb="FF993366"/>
      <rgbColor rgb="FF333399"/>
      <rgbColor rgb="FF1421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2099160</xdr:colOff>
      <xdr:row>0</xdr:row>
      <xdr:rowOff>371160</xdr:rowOff>
    </xdr:to>
    <xdr:pic>
      <xdr:nvPicPr>
        <xdr:cNvPr id="0" name="Image 1" descr="Picture"/>
        <xdr:cNvPicPr/>
      </xdr:nvPicPr>
      <xdr:blipFill>
        <a:blip r:embed="rId1"/>
        <a:stretch/>
      </xdr:blipFill>
      <xdr:spPr>
        <a:xfrm>
          <a:off x="0" y="0"/>
          <a:ext cx="2381040" cy="3711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2381040</xdr:colOff>
      <xdr:row>0</xdr:row>
      <xdr:rowOff>371160</xdr:rowOff>
    </xdr:to>
    <xdr:pic>
      <xdr:nvPicPr>
        <xdr:cNvPr id="1" name="Image 1" descr="Picture"/>
        <xdr:cNvPicPr/>
      </xdr:nvPicPr>
      <xdr:blipFill>
        <a:blip r:embed="rId1"/>
        <a:stretch/>
      </xdr:blipFill>
      <xdr:spPr>
        <a:xfrm>
          <a:off x="0" y="0"/>
          <a:ext cx="2381040" cy="3711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2381040</xdr:colOff>
      <xdr:row>0</xdr:row>
      <xdr:rowOff>371160</xdr:rowOff>
    </xdr:to>
    <xdr:pic>
      <xdr:nvPicPr>
        <xdr:cNvPr id="2" name="Image 1" descr="Picture"/>
        <xdr:cNvPicPr/>
      </xdr:nvPicPr>
      <xdr:blipFill>
        <a:blip r:embed="rId1"/>
        <a:stretch/>
      </xdr:blipFill>
      <xdr:spPr>
        <a:xfrm>
          <a:off x="0" y="0"/>
          <a:ext cx="2381040" cy="3711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266400</xdr:colOff>
      <xdr:row>0</xdr:row>
      <xdr:rowOff>371160</xdr:rowOff>
    </xdr:to>
    <xdr:pic>
      <xdr:nvPicPr>
        <xdr:cNvPr id="3" name="Image 1" descr="Picture"/>
        <xdr:cNvPicPr/>
      </xdr:nvPicPr>
      <xdr:blipFill>
        <a:blip r:embed="rId1"/>
        <a:stretch/>
      </xdr:blipFill>
      <xdr:spPr>
        <a:xfrm>
          <a:off x="0" y="0"/>
          <a:ext cx="2381040" cy="3711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2381040</xdr:colOff>
      <xdr:row>0</xdr:row>
      <xdr:rowOff>371160</xdr:rowOff>
    </xdr:to>
    <xdr:pic>
      <xdr:nvPicPr>
        <xdr:cNvPr id="4" name="Image 1" descr="Picture"/>
        <xdr:cNvPicPr/>
      </xdr:nvPicPr>
      <xdr:blipFill>
        <a:blip r:embed="rId1"/>
        <a:stretch/>
      </xdr:blipFill>
      <xdr:spPr>
        <a:xfrm>
          <a:off x="0" y="0"/>
          <a:ext cx="2381040" cy="3711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2381040</xdr:colOff>
      <xdr:row>0</xdr:row>
      <xdr:rowOff>371160</xdr:rowOff>
    </xdr:to>
    <xdr:pic>
      <xdr:nvPicPr>
        <xdr:cNvPr id="5" name="Image 1" descr="Picture"/>
        <xdr:cNvPicPr/>
      </xdr:nvPicPr>
      <xdr:blipFill>
        <a:blip r:embed="rId1"/>
        <a:stretch/>
      </xdr:blipFill>
      <xdr:spPr>
        <a:xfrm>
          <a:off x="0" y="0"/>
          <a:ext cx="2381040" cy="3711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3A6B"/>
    <pageSetUpPr fitToPage="true"/>
  </sheetPr>
  <dimension ref="A1:C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80"/>
  </cols>
  <sheetData>
    <row r="1" customFormat="false" ht="33.75" hidden="false" customHeight="true" outlineLevel="0" collapsed="false"/>
    <row r="3" customFormat="false" ht="22.05" hidden="false" customHeight="false" outlineLevel="0" collapsed="false">
      <c r="A3" s="1" t="s">
        <v>0</v>
      </c>
    </row>
    <row r="4" customFormat="false" ht="15" hidden="false" customHeight="false" outlineLevel="0" collapsed="false">
      <c r="A4" s="2" t="s">
        <v>1</v>
      </c>
    </row>
    <row r="6" customFormat="false" ht="15" hidden="false" customHeight="false" outlineLevel="0" collapsed="false">
      <c r="B6" s="3" t="s">
        <v>2</v>
      </c>
      <c r="C6" s="4" t="s">
        <v>3</v>
      </c>
    </row>
    <row r="7" customFormat="false" ht="15" hidden="false" customHeight="false" outlineLevel="0" collapsed="false">
      <c r="B7" s="5" t="s">
        <v>4</v>
      </c>
      <c r="C7" s="4" t="s">
        <v>5</v>
      </c>
    </row>
    <row r="8" customFormat="false" ht="23.85" hidden="false" customHeight="false" outlineLevel="0" collapsed="false">
      <c r="B8" s="5" t="s">
        <v>6</v>
      </c>
      <c r="C8" s="4" t="s">
        <v>7</v>
      </c>
    </row>
    <row r="9" customFormat="false" ht="15" hidden="false" customHeight="false" outlineLevel="0" collapsed="false">
      <c r="B9" s="5" t="s">
        <v>8</v>
      </c>
      <c r="C9" s="4" t="s">
        <v>9</v>
      </c>
    </row>
    <row r="10" customFormat="false" ht="23.85" hidden="false" customHeight="false" outlineLevel="0" collapsed="false">
      <c r="B10" s="5" t="s">
        <v>10</v>
      </c>
      <c r="C10" s="4" t="s">
        <v>11</v>
      </c>
    </row>
    <row r="11" customFormat="false" ht="15" hidden="false" customHeight="false" outlineLevel="0" collapsed="false">
      <c r="B11" s="5" t="s">
        <v>12</v>
      </c>
      <c r="C11" s="4" t="s">
        <v>13</v>
      </c>
    </row>
    <row r="12" customFormat="false" ht="15" hidden="false" customHeight="false" outlineLevel="0" collapsed="false">
      <c r="B12" s="5"/>
      <c r="C12" s="4"/>
    </row>
    <row r="13" customFormat="false" ht="15" hidden="false" customHeight="false" outlineLevel="0" collapsed="false">
      <c r="B13" s="3" t="s">
        <v>14</v>
      </c>
      <c r="C13" s="4"/>
    </row>
    <row r="14" customFormat="false" ht="15" hidden="false" customHeight="false" outlineLevel="0" collapsed="false">
      <c r="B14" s="5" t="s">
        <v>15</v>
      </c>
      <c r="C14" s="4" t="s">
        <v>16</v>
      </c>
    </row>
    <row r="15" customFormat="false" ht="15" hidden="false" customHeight="false" outlineLevel="0" collapsed="false">
      <c r="B15" s="6" t="s">
        <v>17</v>
      </c>
      <c r="C15" s="4" t="s">
        <v>18</v>
      </c>
    </row>
    <row r="16" customFormat="false" ht="15" hidden="false" customHeight="false" outlineLevel="0" collapsed="false">
      <c r="B16" s="7" t="s">
        <v>19</v>
      </c>
      <c r="C16" s="4" t="s">
        <v>20</v>
      </c>
    </row>
    <row r="17" customFormat="false" ht="15" hidden="false" customHeight="false" outlineLevel="0" collapsed="false">
      <c r="B17" s="5"/>
      <c r="C17" s="4"/>
    </row>
    <row r="18" customFormat="false" ht="30" hidden="false" customHeight="true" outlineLevel="0" collapsed="false">
      <c r="B18" s="3" t="s">
        <v>21</v>
      </c>
      <c r="C18" s="4" t="s">
        <v>22</v>
      </c>
    </row>
    <row r="20" customFormat="false" ht="15" hidden="false" customHeight="false" outlineLevel="0" collapsed="false">
      <c r="B20" s="5" t="s">
        <v>23</v>
      </c>
      <c r="C20" s="8"/>
    </row>
    <row r="21" customFormat="false" ht="15" hidden="false" customHeight="false" outlineLevel="0" collapsed="false">
      <c r="B21" s="5" t="s">
        <v>24</v>
      </c>
      <c r="C21" s="8"/>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&amp;LFresh Wind Consulting · Launch Ready Toolkit&amp;RPage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7A8A"/>
    <pageSetUpPr fitToPage="tru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50"/>
  </cols>
  <sheetData>
    <row r="1" customFormat="false" ht="33.75" hidden="false" customHeight="true" outlineLevel="0" collapsed="false"/>
    <row r="3" customFormat="false" ht="22.05" hidden="false" customHeight="false" outlineLevel="0" collapsed="false">
      <c r="A3" s="1" t="s">
        <v>25</v>
      </c>
    </row>
    <row r="4" customFormat="false" ht="15" hidden="false" customHeight="false" outlineLevel="0" collapsed="false">
      <c r="A4" s="2" t="s">
        <v>26</v>
      </c>
    </row>
    <row r="6" customFormat="false" ht="30" hidden="false" customHeight="true" outlineLevel="0" collapsed="false">
      <c r="A6" s="9" t="s">
        <v>27</v>
      </c>
      <c r="B6" s="10" t="s">
        <v>28</v>
      </c>
      <c r="C6" s="10" t="s">
        <v>29</v>
      </c>
    </row>
    <row r="7" customFormat="false" ht="15" hidden="false" customHeight="false" outlineLevel="0" collapsed="false">
      <c r="A7" s="11" t="s">
        <v>30</v>
      </c>
      <c r="B7" s="12" t="n">
        <v>450</v>
      </c>
      <c r="C7" s="11" t="s">
        <v>31</v>
      </c>
    </row>
    <row r="8" customFormat="false" ht="15" hidden="false" customHeight="false" outlineLevel="0" collapsed="false">
      <c r="A8" s="13" t="s">
        <v>32</v>
      </c>
      <c r="B8" s="14" t="n">
        <v>60</v>
      </c>
      <c r="C8" s="8" t="s">
        <v>33</v>
      </c>
    </row>
    <row r="9" customFormat="false" ht="15" hidden="false" customHeight="false" outlineLevel="0" collapsed="false">
      <c r="A9" s="13" t="s">
        <v>34</v>
      </c>
      <c r="B9" s="14"/>
      <c r="C9" s="8"/>
    </row>
    <row r="10" customFormat="false" ht="15" hidden="false" customHeight="false" outlineLevel="0" collapsed="false">
      <c r="A10" s="13" t="s">
        <v>35</v>
      </c>
      <c r="B10" s="14"/>
      <c r="C10" s="8"/>
    </row>
    <row r="11" customFormat="false" ht="15" hidden="false" customHeight="false" outlineLevel="0" collapsed="false">
      <c r="A11" s="13" t="s">
        <v>36</v>
      </c>
      <c r="B11" s="14"/>
      <c r="C11" s="8"/>
    </row>
    <row r="12" customFormat="false" ht="15" hidden="false" customHeight="false" outlineLevel="0" collapsed="false">
      <c r="A12" s="13" t="s">
        <v>37</v>
      </c>
      <c r="B12" s="14"/>
      <c r="C12" s="8"/>
    </row>
    <row r="13" customFormat="false" ht="15" hidden="false" customHeight="false" outlineLevel="0" collapsed="false">
      <c r="A13" s="13" t="s">
        <v>38</v>
      </c>
      <c r="B13" s="14"/>
      <c r="C13" s="8"/>
    </row>
    <row r="14" customFormat="false" ht="15" hidden="false" customHeight="false" outlineLevel="0" collapsed="false">
      <c r="A14" s="13" t="s">
        <v>39</v>
      </c>
      <c r="B14" s="14"/>
      <c r="C14" s="8"/>
    </row>
    <row r="15" customFormat="false" ht="15" hidden="false" customHeight="false" outlineLevel="0" collapsed="false">
      <c r="A15" s="13" t="s">
        <v>40</v>
      </c>
      <c r="B15" s="14"/>
      <c r="C15" s="8"/>
    </row>
    <row r="16" customFormat="false" ht="15" hidden="false" customHeight="false" outlineLevel="0" collapsed="false">
      <c r="A16" s="13" t="s">
        <v>41</v>
      </c>
      <c r="B16" s="14"/>
      <c r="C16" s="8"/>
    </row>
    <row r="17" customFormat="false" ht="15" hidden="false" customHeight="false" outlineLevel="0" collapsed="false">
      <c r="A17" s="13" t="s">
        <v>41</v>
      </c>
      <c r="B17" s="14"/>
      <c r="C17" s="8"/>
    </row>
    <row r="18" customFormat="false" ht="15" hidden="false" customHeight="false" outlineLevel="0" collapsed="false">
      <c r="A18" s="15" t="s">
        <v>42</v>
      </c>
      <c r="B18" s="16" t="n">
        <f aca="false">SUM(B8:B17)</f>
        <v>60</v>
      </c>
      <c r="C18" s="17"/>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&amp;LFresh Wind Consulting · Launch Ready Toolkit&amp;RPage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7A8A"/>
    <pageSetUpPr fitToPage="true"/>
  </sheetPr>
  <dimension ref="A1:C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50"/>
  </cols>
  <sheetData>
    <row r="1" customFormat="false" ht="33.75" hidden="false" customHeight="true" outlineLevel="0" collapsed="false"/>
    <row r="3" customFormat="false" ht="22.05" hidden="false" customHeight="false" outlineLevel="0" collapsed="false">
      <c r="A3" s="1" t="s">
        <v>43</v>
      </c>
    </row>
    <row r="4" customFormat="false" ht="15" hidden="false" customHeight="false" outlineLevel="0" collapsed="false">
      <c r="A4" s="2" t="s">
        <v>44</v>
      </c>
    </row>
    <row r="6" customFormat="false" ht="30" hidden="false" customHeight="true" outlineLevel="0" collapsed="false">
      <c r="A6" s="9" t="s">
        <v>45</v>
      </c>
      <c r="B6" s="10" t="s">
        <v>46</v>
      </c>
      <c r="C6" s="10" t="s">
        <v>47</v>
      </c>
    </row>
    <row r="7" customFormat="false" ht="15" hidden="false" customHeight="false" outlineLevel="0" collapsed="false">
      <c r="A7" s="11" t="s">
        <v>48</v>
      </c>
      <c r="B7" s="12" t="n">
        <v>320</v>
      </c>
      <c r="C7" s="11" t="s">
        <v>31</v>
      </c>
    </row>
    <row r="8" customFormat="false" ht="15" hidden="false" customHeight="false" outlineLevel="0" collapsed="false">
      <c r="A8" s="13" t="s">
        <v>49</v>
      </c>
      <c r="B8" s="14"/>
      <c r="C8" s="8"/>
    </row>
    <row r="9" customFormat="false" ht="15" hidden="false" customHeight="false" outlineLevel="0" collapsed="false">
      <c r="A9" s="13" t="s">
        <v>50</v>
      </c>
      <c r="B9" s="14"/>
      <c r="C9" s="8"/>
    </row>
    <row r="10" customFormat="false" ht="15" hidden="false" customHeight="false" outlineLevel="0" collapsed="false">
      <c r="A10" s="13" t="s">
        <v>51</v>
      </c>
      <c r="B10" s="14"/>
      <c r="C10" s="8"/>
    </row>
    <row r="11" customFormat="false" ht="15" hidden="false" customHeight="false" outlineLevel="0" collapsed="false">
      <c r="A11" s="13" t="s">
        <v>52</v>
      </c>
      <c r="B11" s="14"/>
      <c r="C11" s="8"/>
    </row>
    <row r="12" customFormat="false" ht="15" hidden="false" customHeight="false" outlineLevel="0" collapsed="false">
      <c r="A12" s="13" t="s">
        <v>53</v>
      </c>
      <c r="B12" s="14"/>
      <c r="C12" s="8"/>
    </row>
    <row r="13" customFormat="false" ht="15" hidden="false" customHeight="false" outlineLevel="0" collapsed="false">
      <c r="A13" s="13" t="s">
        <v>54</v>
      </c>
      <c r="B13" s="14"/>
      <c r="C13" s="8"/>
    </row>
    <row r="14" customFormat="false" ht="15" hidden="false" customHeight="false" outlineLevel="0" collapsed="false">
      <c r="A14" s="13" t="s">
        <v>55</v>
      </c>
      <c r="B14" s="14"/>
      <c r="C14" s="8"/>
    </row>
    <row r="15" customFormat="false" ht="15" hidden="false" customHeight="false" outlineLevel="0" collapsed="false">
      <c r="A15" s="13" t="s">
        <v>56</v>
      </c>
      <c r="B15" s="14"/>
      <c r="C15" s="8"/>
    </row>
    <row r="16" customFormat="false" ht="15" hidden="false" customHeight="false" outlineLevel="0" collapsed="false">
      <c r="A16" s="13" t="s">
        <v>41</v>
      </c>
      <c r="B16" s="14"/>
      <c r="C16" s="8"/>
    </row>
    <row r="17" customFormat="false" ht="15" hidden="false" customHeight="false" outlineLevel="0" collapsed="false">
      <c r="A17" s="15" t="s">
        <v>57</v>
      </c>
      <c r="B17" s="16" t="n">
        <f aca="false">SUM(B8:B16)</f>
        <v>0</v>
      </c>
      <c r="C17" s="17"/>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&amp;LFresh Wind Consulting · Launch Ready Toolkit&amp;RPage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7A8A"/>
    <pageSetUpPr fitToPage="true"/>
  </sheetPr>
  <dimension ref="A1:M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6" min="2" style="0" width="12"/>
    <col collapsed="false" customWidth="true" hidden="false" outlineLevel="0" max="7" min="7" style="0" width="14"/>
    <col collapsed="false" customWidth="true" hidden="false" outlineLevel="0" max="8" min="8" style="0" width="12"/>
    <col collapsed="false" customWidth="true" hidden="false" outlineLevel="0" max="9" min="9" style="0" width="13"/>
    <col collapsed="false" customWidth="true" hidden="false" outlineLevel="0" max="10" min="10" style="0" width="11"/>
    <col collapsed="false" customWidth="true" hidden="false" outlineLevel="0" max="11" min="11" style="0" width="13"/>
    <col collapsed="false" customWidth="true" hidden="false" outlineLevel="0" max="12" min="12" style="0" width="14"/>
    <col collapsed="false" customWidth="true" hidden="false" outlineLevel="0" max="13" min="13" style="0" width="16"/>
  </cols>
  <sheetData>
    <row r="1" customFormat="false" ht="33.75" hidden="false" customHeight="true" outlineLevel="0" collapsed="false"/>
    <row r="3" customFormat="false" ht="22.05" hidden="false" customHeight="false" outlineLevel="0" collapsed="false">
      <c r="A3" s="1" t="s">
        <v>58</v>
      </c>
    </row>
    <row r="4" customFormat="false" ht="15" hidden="false" customHeight="false" outlineLevel="0" collapsed="false">
      <c r="A4" s="2" t="s">
        <v>59</v>
      </c>
    </row>
    <row r="6" customFormat="false" ht="30" hidden="false" customHeight="true" outlineLevel="0" collapsed="false">
      <c r="A6" s="9" t="s">
        <v>60</v>
      </c>
      <c r="B6" s="10" t="s">
        <v>61</v>
      </c>
      <c r="C6" s="10" t="s">
        <v>62</v>
      </c>
      <c r="D6" s="10" t="s">
        <v>63</v>
      </c>
      <c r="E6" s="10" t="s">
        <v>64</v>
      </c>
      <c r="F6" s="10" t="s">
        <v>65</v>
      </c>
      <c r="G6" s="10" t="s">
        <v>66</v>
      </c>
      <c r="H6" s="10" t="s">
        <v>67</v>
      </c>
      <c r="I6" s="10" t="s">
        <v>68</v>
      </c>
      <c r="J6" s="10" t="s">
        <v>69</v>
      </c>
      <c r="K6" s="10" t="s">
        <v>70</v>
      </c>
      <c r="L6" s="10" t="s">
        <v>71</v>
      </c>
      <c r="M6" s="10" t="s">
        <v>72</v>
      </c>
    </row>
    <row r="7" customFormat="false" ht="15" hidden="false" customHeight="false" outlineLevel="0" collapsed="false">
      <c r="A7" s="11" t="s">
        <v>73</v>
      </c>
      <c r="B7" s="18" t="n">
        <v>3.2</v>
      </c>
      <c r="C7" s="18" t="n">
        <v>1.3</v>
      </c>
      <c r="D7" s="19" t="n">
        <v>15</v>
      </c>
      <c r="E7" s="18" t="n">
        <v>25</v>
      </c>
      <c r="F7" s="18" t="n">
        <v>0</v>
      </c>
      <c r="G7" s="18" t="n">
        <f aca="false">B7+C7+D7/60*E7+F7</f>
        <v>10.75</v>
      </c>
      <c r="H7" s="18" t="n">
        <v>16</v>
      </c>
      <c r="I7" s="18" t="n">
        <f aca="false">H7-G7</f>
        <v>5.25</v>
      </c>
      <c r="J7" s="20" t="n">
        <f aca="false">IFERROR(I7/H7,0)</f>
        <v>0.328125</v>
      </c>
      <c r="K7" s="19" t="n">
        <v>40</v>
      </c>
      <c r="L7" s="12" t="n">
        <f aca="false">H7*K7</f>
        <v>640</v>
      </c>
      <c r="M7" s="12" t="n">
        <f aca="false">(B7+C7+F7)*K7</f>
        <v>180</v>
      </c>
    </row>
    <row r="8" customFormat="false" ht="15" hidden="false" customHeight="false" outlineLevel="0" collapsed="false">
      <c r="A8" s="8"/>
      <c r="B8" s="21"/>
      <c r="C8" s="21"/>
      <c r="D8" s="22"/>
      <c r="E8" s="21"/>
      <c r="F8" s="21"/>
      <c r="G8" s="23" t="n">
        <f aca="false">B8+C8+D8/60*E8+F8</f>
        <v>0</v>
      </c>
      <c r="H8" s="21"/>
      <c r="I8" s="23" t="n">
        <f aca="false">H8-G8</f>
        <v>0</v>
      </c>
      <c r="J8" s="24" t="n">
        <f aca="false">IFERROR(I8/H8,0)</f>
        <v>0</v>
      </c>
      <c r="K8" s="22"/>
      <c r="L8" s="25" t="n">
        <f aca="false">H8*K8</f>
        <v>0</v>
      </c>
      <c r="M8" s="25" t="n">
        <f aca="false">(B8+C8+F8)*K8</f>
        <v>0</v>
      </c>
    </row>
    <row r="9" customFormat="false" ht="15" hidden="false" customHeight="false" outlineLevel="0" collapsed="false">
      <c r="A9" s="8"/>
      <c r="B9" s="21"/>
      <c r="C9" s="21"/>
      <c r="D9" s="22"/>
      <c r="E9" s="21"/>
      <c r="F9" s="21"/>
      <c r="G9" s="23" t="n">
        <f aca="false">B9+C9+D9/60*E9+F9</f>
        <v>0</v>
      </c>
      <c r="H9" s="21"/>
      <c r="I9" s="23" t="n">
        <f aca="false">H9-G9</f>
        <v>0</v>
      </c>
      <c r="J9" s="24" t="n">
        <f aca="false">IFERROR(I9/H9,0)</f>
        <v>0</v>
      </c>
      <c r="K9" s="22"/>
      <c r="L9" s="25" t="n">
        <f aca="false">H9*K9</f>
        <v>0</v>
      </c>
      <c r="M9" s="25" t="n">
        <f aca="false">(B9+C9+F9)*K9</f>
        <v>0</v>
      </c>
    </row>
    <row r="10" customFormat="false" ht="15" hidden="false" customHeight="false" outlineLevel="0" collapsed="false">
      <c r="A10" s="8"/>
      <c r="B10" s="21"/>
      <c r="C10" s="21"/>
      <c r="D10" s="22"/>
      <c r="E10" s="21"/>
      <c r="F10" s="21"/>
      <c r="G10" s="23" t="n">
        <f aca="false">B10+C10+D10/60*E10+F10</f>
        <v>0</v>
      </c>
      <c r="H10" s="21"/>
      <c r="I10" s="23" t="n">
        <f aca="false">H10-G10</f>
        <v>0</v>
      </c>
      <c r="J10" s="24" t="n">
        <f aca="false">IFERROR(I10/H10,0)</f>
        <v>0</v>
      </c>
      <c r="K10" s="22"/>
      <c r="L10" s="25" t="n">
        <f aca="false">H10*K10</f>
        <v>0</v>
      </c>
      <c r="M10" s="25" t="n">
        <f aca="false">(B10+C10+F10)*K10</f>
        <v>0</v>
      </c>
    </row>
    <row r="11" customFormat="false" ht="15" hidden="false" customHeight="false" outlineLevel="0" collapsed="false">
      <c r="A11" s="8"/>
      <c r="B11" s="21"/>
      <c r="C11" s="21"/>
      <c r="D11" s="22"/>
      <c r="E11" s="21"/>
      <c r="F11" s="21"/>
      <c r="G11" s="23" t="n">
        <f aca="false">B11+C11+D11/60*E11+F11</f>
        <v>0</v>
      </c>
      <c r="H11" s="21"/>
      <c r="I11" s="23" t="n">
        <f aca="false">H11-G11</f>
        <v>0</v>
      </c>
      <c r="J11" s="24" t="n">
        <f aca="false">IFERROR(I11/H11,0)</f>
        <v>0</v>
      </c>
      <c r="K11" s="22"/>
      <c r="L11" s="25" t="n">
        <f aca="false">H11*K11</f>
        <v>0</v>
      </c>
      <c r="M11" s="25" t="n">
        <f aca="false">(B11+C11+F11)*K11</f>
        <v>0</v>
      </c>
    </row>
    <row r="12" customFormat="false" ht="15" hidden="false" customHeight="false" outlineLevel="0" collapsed="false">
      <c r="A12" s="8"/>
      <c r="B12" s="21"/>
      <c r="C12" s="21"/>
      <c r="D12" s="22"/>
      <c r="E12" s="21"/>
      <c r="F12" s="21"/>
      <c r="G12" s="23" t="n">
        <f aca="false">B12+C12+D12/60*E12+F12</f>
        <v>0</v>
      </c>
      <c r="H12" s="21"/>
      <c r="I12" s="23" t="n">
        <f aca="false">H12-G12</f>
        <v>0</v>
      </c>
      <c r="J12" s="24" t="n">
        <f aca="false">IFERROR(I12/H12,0)</f>
        <v>0</v>
      </c>
      <c r="K12" s="22"/>
      <c r="L12" s="25" t="n">
        <f aca="false">H12*K12</f>
        <v>0</v>
      </c>
      <c r="M12" s="25" t="n">
        <f aca="false">(B12+C12+F12)*K12</f>
        <v>0</v>
      </c>
    </row>
    <row r="13" customFormat="false" ht="15" hidden="false" customHeight="false" outlineLevel="0" collapsed="false">
      <c r="A13" s="15" t="s">
        <v>74</v>
      </c>
      <c r="B13" s="17"/>
      <c r="C13" s="17"/>
      <c r="D13" s="17"/>
      <c r="E13" s="17"/>
      <c r="F13" s="17"/>
      <c r="G13" s="17"/>
      <c r="H13" s="17"/>
      <c r="I13" s="26" t="n">
        <f aca="false">IFERROR(SUMPRODUCT(I8:I12,K8:K12)/K13,0)</f>
        <v>0</v>
      </c>
      <c r="J13" s="27" t="n">
        <f aca="false">IFERROR(I13*K13/L13,0)</f>
        <v>0</v>
      </c>
      <c r="K13" s="28" t="n">
        <f aca="false">SUM(K8:K12)</f>
        <v>0</v>
      </c>
      <c r="L13" s="16" t="n">
        <f aca="false">SUM(L8:L12)</f>
        <v>0</v>
      </c>
      <c r="M13" s="16" t="n">
        <f aca="false">SUM(M8:M12)</f>
        <v>0</v>
      </c>
    </row>
    <row r="15" customFormat="false" ht="15" hidden="false" customHeight="false" outlineLevel="0" collapsed="false">
      <c r="A15" s="2" t="s">
        <v>75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&amp;LFresh Wind Consulting · Launch Ready Toolkit&amp;RPage &amp;P</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7A8A"/>
    <pageSetUpPr fitToPage="true"/>
  </sheetPr>
  <dimension ref="A1:O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3"/>
    <col collapsed="false" customWidth="true" hidden="false" outlineLevel="0" max="16" min="3" style="0" width="11"/>
  </cols>
  <sheetData>
    <row r="1" customFormat="false" ht="33.75" hidden="false" customHeight="true" outlineLevel="0" collapsed="false"/>
    <row r="3" customFormat="false" ht="22.05" hidden="false" customHeight="false" outlineLevel="0" collapsed="false">
      <c r="A3" s="1" t="s">
        <v>76</v>
      </c>
    </row>
    <row r="4" customFormat="false" ht="15" hidden="false" customHeight="false" outlineLevel="0" collapsed="false">
      <c r="A4" s="2" t="s">
        <v>77</v>
      </c>
    </row>
    <row r="6" customFormat="false" ht="15" hidden="false" customHeight="false" outlineLevel="0" collapsed="false">
      <c r="A6" s="3" t="s">
        <v>78</v>
      </c>
    </row>
    <row r="7" customFormat="false" ht="15" hidden="false" customHeight="false" outlineLevel="0" collapsed="false">
      <c r="A7" s="13" t="s">
        <v>79</v>
      </c>
      <c r="C7" s="14"/>
    </row>
    <row r="8" customFormat="false" ht="15" hidden="false" customHeight="false" outlineLevel="0" collapsed="false">
      <c r="A8" s="13" t="s">
        <v>80</v>
      </c>
      <c r="C8" s="29" t="n">
        <v>0.05</v>
      </c>
      <c r="D8" s="2" t="s">
        <v>81</v>
      </c>
    </row>
    <row r="9" customFormat="false" ht="15" hidden="false" customHeight="false" outlineLevel="0" collapsed="false">
      <c r="A9" s="13" t="s">
        <v>82</v>
      </c>
      <c r="C9" s="29" t="n">
        <v>0.5</v>
      </c>
      <c r="D9" s="2" t="s">
        <v>83</v>
      </c>
    </row>
    <row r="11" customFormat="false" ht="30" hidden="false" customHeight="true" outlineLevel="0" collapsed="false">
      <c r="A11" s="9"/>
      <c r="B11" s="10"/>
      <c r="C11" s="10" t="s">
        <v>84</v>
      </c>
      <c r="D11" s="10" t="s">
        <v>85</v>
      </c>
      <c r="E11" s="10" t="s">
        <v>86</v>
      </c>
      <c r="F11" s="10" t="s">
        <v>87</v>
      </c>
      <c r="G11" s="10" t="s">
        <v>88</v>
      </c>
      <c r="H11" s="10" t="s">
        <v>89</v>
      </c>
      <c r="I11" s="10" t="s">
        <v>90</v>
      </c>
      <c r="J11" s="10" t="s">
        <v>91</v>
      </c>
      <c r="K11" s="10" t="s">
        <v>92</v>
      </c>
      <c r="L11" s="10" t="s">
        <v>93</v>
      </c>
      <c r="M11" s="10" t="s">
        <v>94</v>
      </c>
      <c r="N11" s="10" t="s">
        <v>95</v>
      </c>
      <c r="O11" s="10" t="s">
        <v>96</v>
      </c>
    </row>
    <row r="12" customFormat="false" ht="15" hidden="false" customHeight="false" outlineLevel="0" collapsed="false">
      <c r="A12" s="15" t="s">
        <v>97</v>
      </c>
      <c r="B12" s="30"/>
      <c r="C12" s="16" t="n">
        <f aca="false">$C$7</f>
        <v>0</v>
      </c>
      <c r="D12" s="16" t="n">
        <f aca="false">C26</f>
        <v>-60</v>
      </c>
      <c r="E12" s="16" t="n">
        <f aca="false">D26</f>
        <v>-60</v>
      </c>
      <c r="F12" s="16" t="n">
        <f aca="false">E26</f>
        <v>-60</v>
      </c>
      <c r="G12" s="16" t="n">
        <f aca="false">F26</f>
        <v>-60</v>
      </c>
      <c r="H12" s="16" t="n">
        <f aca="false">G26</f>
        <v>-60</v>
      </c>
      <c r="I12" s="16" t="n">
        <f aca="false">H26</f>
        <v>-60</v>
      </c>
      <c r="J12" s="16" t="n">
        <f aca="false">I26</f>
        <v>-60</v>
      </c>
      <c r="K12" s="16" t="n">
        <f aca="false">J26</f>
        <v>-60</v>
      </c>
      <c r="L12" s="16" t="n">
        <f aca="false">K26</f>
        <v>-60</v>
      </c>
      <c r="M12" s="16" t="n">
        <f aca="false">L26</f>
        <v>-60</v>
      </c>
      <c r="N12" s="16" t="n">
        <f aca="false">M26</f>
        <v>-60</v>
      </c>
      <c r="O12" s="16" t="n">
        <f aca="false">C12</f>
        <v>0</v>
      </c>
    </row>
    <row r="13" customFormat="false" ht="15" hidden="false" customHeight="false" outlineLevel="0" collapsed="false">
      <c r="A13" s="31" t="s">
        <v>98</v>
      </c>
      <c r="B13" s="32"/>
      <c r="C13" s="32"/>
      <c r="D13" s="32"/>
      <c r="E13" s="32"/>
      <c r="F13" s="32"/>
      <c r="G13" s="32"/>
      <c r="H13" s="32"/>
      <c r="I13" s="32"/>
      <c r="J13" s="32"/>
      <c r="K13" s="32"/>
      <c r="L13" s="32"/>
      <c r="M13" s="32"/>
      <c r="N13" s="32"/>
      <c r="O13" s="32"/>
    </row>
    <row r="14" customFormat="false" ht="15" hidden="false" customHeight="false" outlineLevel="0" collapsed="false">
      <c r="A14" s="13" t="s">
        <v>99</v>
      </c>
      <c r="B14" s="33"/>
      <c r="C14" s="34" t="n">
        <f aca="false">Pricing!$L$13*$C$9*(1+$C$8)^0</f>
        <v>0</v>
      </c>
      <c r="D14" s="34" t="n">
        <f aca="false">Pricing!$L$13*$C$9*(1+$C$8)^1</f>
        <v>0</v>
      </c>
      <c r="E14" s="34" t="n">
        <f aca="false">Pricing!$L$13*$C$9*(1+$C$8)^2</f>
        <v>0</v>
      </c>
      <c r="F14" s="34" t="n">
        <f aca="false">Pricing!$L$13*$C$9*(1+$C$8)^3</f>
        <v>0</v>
      </c>
      <c r="G14" s="34" t="n">
        <f aca="false">Pricing!$L$13*$C$9*(1+$C$8)^4</f>
        <v>0</v>
      </c>
      <c r="H14" s="34" t="n">
        <f aca="false">Pricing!$L$13*$C$9*(1+$C$8)^5</f>
        <v>0</v>
      </c>
      <c r="I14" s="34" t="n">
        <f aca="false">Pricing!$L$13*$C$9*(1+$C$8)^6</f>
        <v>0</v>
      </c>
      <c r="J14" s="34" t="n">
        <f aca="false">Pricing!$L$13*$C$9*(1+$C$8)^7</f>
        <v>0</v>
      </c>
      <c r="K14" s="34" t="n">
        <f aca="false">Pricing!$L$13*$C$9*(1+$C$8)^8</f>
        <v>0</v>
      </c>
      <c r="L14" s="34" t="n">
        <f aca="false">Pricing!$L$13*$C$9*(1+$C$8)^9</f>
        <v>0</v>
      </c>
      <c r="M14" s="34" t="n">
        <f aca="false">Pricing!$L$13*$C$9*(1+$C$8)^10</f>
        <v>0</v>
      </c>
      <c r="N14" s="34" t="n">
        <f aca="false">Pricing!$L$13*$C$9*(1+$C$8)^11</f>
        <v>0</v>
      </c>
      <c r="O14" s="35" t="n">
        <f aca="false">SUM(C14:N14)</f>
        <v>0</v>
      </c>
    </row>
    <row r="15" customFormat="false" ht="15" hidden="false" customHeight="false" outlineLevel="0" collapsed="false">
      <c r="A15" s="13" t="s">
        <v>100</v>
      </c>
      <c r="B15" s="33"/>
      <c r="C15" s="14"/>
      <c r="D15" s="14"/>
      <c r="E15" s="14"/>
      <c r="F15" s="14"/>
      <c r="G15" s="14"/>
      <c r="H15" s="14"/>
      <c r="I15" s="14"/>
      <c r="J15" s="14"/>
      <c r="K15" s="14"/>
      <c r="L15" s="14"/>
      <c r="M15" s="14"/>
      <c r="N15" s="14"/>
      <c r="O15" s="35" t="n">
        <f aca="false">SUM(C15:N15)</f>
        <v>0</v>
      </c>
    </row>
    <row r="16" customFormat="false" ht="15" hidden="false" customHeight="false" outlineLevel="0" collapsed="false">
      <c r="A16" s="13" t="s">
        <v>101</v>
      </c>
      <c r="B16" s="33"/>
      <c r="C16" s="14"/>
      <c r="D16" s="14"/>
      <c r="E16" s="14"/>
      <c r="F16" s="14"/>
      <c r="G16" s="14"/>
      <c r="H16" s="14"/>
      <c r="I16" s="14"/>
      <c r="J16" s="14"/>
      <c r="K16" s="14"/>
      <c r="L16" s="14"/>
      <c r="M16" s="14"/>
      <c r="N16" s="14"/>
      <c r="O16" s="35" t="n">
        <f aca="false">SUM(C16:N16)</f>
        <v>0</v>
      </c>
    </row>
    <row r="17" customFormat="false" ht="15" hidden="false" customHeight="false" outlineLevel="0" collapsed="false">
      <c r="A17" s="13" t="s">
        <v>102</v>
      </c>
      <c r="B17" s="33"/>
      <c r="C17" s="14"/>
      <c r="D17" s="14"/>
      <c r="E17" s="14"/>
      <c r="F17" s="14"/>
      <c r="G17" s="14"/>
      <c r="H17" s="14"/>
      <c r="I17" s="14"/>
      <c r="J17" s="14"/>
      <c r="K17" s="14"/>
      <c r="L17" s="14"/>
      <c r="M17" s="14"/>
      <c r="N17" s="14"/>
      <c r="O17" s="35" t="n">
        <f aca="false">SUM(C17:N17)</f>
        <v>0</v>
      </c>
    </row>
    <row r="18" customFormat="false" ht="15" hidden="false" customHeight="false" outlineLevel="0" collapsed="false">
      <c r="A18" s="36" t="s">
        <v>103</v>
      </c>
      <c r="B18" s="32"/>
      <c r="C18" s="37" t="n">
        <f aca="false">SUM(C14:C17)</f>
        <v>0</v>
      </c>
      <c r="D18" s="37" t="n">
        <f aca="false">SUM(D14:D17)</f>
        <v>0</v>
      </c>
      <c r="E18" s="37" t="n">
        <f aca="false">SUM(E14:E17)</f>
        <v>0</v>
      </c>
      <c r="F18" s="37" t="n">
        <f aca="false">SUM(F14:F17)</f>
        <v>0</v>
      </c>
      <c r="G18" s="37" t="n">
        <f aca="false">SUM(G14:G17)</f>
        <v>0</v>
      </c>
      <c r="H18" s="37" t="n">
        <f aca="false">SUM(H14:H17)</f>
        <v>0</v>
      </c>
      <c r="I18" s="37" t="n">
        <f aca="false">SUM(I14:I17)</f>
        <v>0</v>
      </c>
      <c r="J18" s="37" t="n">
        <f aca="false">SUM(J14:J17)</f>
        <v>0</v>
      </c>
      <c r="K18" s="37" t="n">
        <f aca="false">SUM(K14:K17)</f>
        <v>0</v>
      </c>
      <c r="L18" s="37" t="n">
        <f aca="false">SUM(L14:L17)</f>
        <v>0</v>
      </c>
      <c r="M18" s="37" t="n">
        <f aca="false">SUM(M14:M17)</f>
        <v>0</v>
      </c>
      <c r="N18" s="37" t="n">
        <f aca="false">SUM(N14:N17)</f>
        <v>0</v>
      </c>
      <c r="O18" s="37" t="n">
        <f aca="false">SUM(C18:N18)</f>
        <v>0</v>
      </c>
    </row>
    <row r="19" customFormat="false" ht="15" hidden="false" customHeight="false" outlineLevel="0" collapsed="false">
      <c r="A19" s="31" t="s">
        <v>104</v>
      </c>
      <c r="B19" s="32"/>
      <c r="C19" s="32"/>
      <c r="D19" s="32"/>
      <c r="E19" s="32"/>
      <c r="F19" s="32"/>
      <c r="G19" s="32"/>
      <c r="H19" s="32"/>
      <c r="I19" s="32"/>
      <c r="J19" s="32"/>
      <c r="K19" s="32"/>
      <c r="L19" s="32"/>
      <c r="M19" s="32"/>
      <c r="N19" s="32"/>
      <c r="O19" s="32"/>
    </row>
    <row r="20" customFormat="false" ht="15" hidden="false" customHeight="false" outlineLevel="0" collapsed="false">
      <c r="A20" s="13" t="s">
        <v>105</v>
      </c>
      <c r="B20" s="33"/>
      <c r="C20" s="34" t="n">
        <f aca="false">'Startup Costs'!$B$18</f>
        <v>60</v>
      </c>
      <c r="D20" s="25" t="n">
        <v>0</v>
      </c>
      <c r="E20" s="25" t="n">
        <v>0</v>
      </c>
      <c r="F20" s="25" t="n">
        <v>0</v>
      </c>
      <c r="G20" s="25" t="n">
        <v>0</v>
      </c>
      <c r="H20" s="25" t="n">
        <v>0</v>
      </c>
      <c r="I20" s="25" t="n">
        <v>0</v>
      </c>
      <c r="J20" s="25" t="n">
        <v>0</v>
      </c>
      <c r="K20" s="25" t="n">
        <v>0</v>
      </c>
      <c r="L20" s="25" t="n">
        <v>0</v>
      </c>
      <c r="M20" s="25" t="n">
        <v>0</v>
      </c>
      <c r="N20" s="25" t="n">
        <v>0</v>
      </c>
      <c r="O20" s="35" t="n">
        <f aca="false">SUM(C20:N20)</f>
        <v>60</v>
      </c>
    </row>
    <row r="21" customFormat="false" ht="15" hidden="false" customHeight="false" outlineLevel="0" collapsed="false">
      <c r="A21" s="13" t="s">
        <v>106</v>
      </c>
      <c r="B21" s="33"/>
      <c r="C21" s="34" t="n">
        <f aca="false">IFERROR(C14*Pricing!$M$13/Pricing!$L$13,0)</f>
        <v>0</v>
      </c>
      <c r="D21" s="34" t="n">
        <f aca="false">IFERROR(D14*Pricing!$M$13/Pricing!$L$13,0)</f>
        <v>0</v>
      </c>
      <c r="E21" s="34" t="n">
        <f aca="false">IFERROR(E14*Pricing!$M$13/Pricing!$L$13,0)</f>
        <v>0</v>
      </c>
      <c r="F21" s="34" t="n">
        <f aca="false">IFERROR(F14*Pricing!$M$13/Pricing!$L$13,0)</f>
        <v>0</v>
      </c>
      <c r="G21" s="34" t="n">
        <f aca="false">IFERROR(G14*Pricing!$M$13/Pricing!$L$13,0)</f>
        <v>0</v>
      </c>
      <c r="H21" s="34" t="n">
        <f aca="false">IFERROR(H14*Pricing!$M$13/Pricing!$L$13,0)</f>
        <v>0</v>
      </c>
      <c r="I21" s="34" t="n">
        <f aca="false">IFERROR(I14*Pricing!$M$13/Pricing!$L$13,0)</f>
        <v>0</v>
      </c>
      <c r="J21" s="34" t="n">
        <f aca="false">IFERROR(J14*Pricing!$M$13/Pricing!$L$13,0)</f>
        <v>0</v>
      </c>
      <c r="K21" s="34" t="n">
        <f aca="false">IFERROR(K14*Pricing!$M$13/Pricing!$L$13,0)</f>
        <v>0</v>
      </c>
      <c r="L21" s="34" t="n">
        <f aca="false">IFERROR(L14*Pricing!$M$13/Pricing!$L$13,0)</f>
        <v>0</v>
      </c>
      <c r="M21" s="34" t="n">
        <f aca="false">IFERROR(M14*Pricing!$M$13/Pricing!$L$13,0)</f>
        <v>0</v>
      </c>
      <c r="N21" s="34" t="n">
        <f aca="false">IFERROR(N14*Pricing!$M$13/Pricing!$L$13,0)</f>
        <v>0</v>
      </c>
      <c r="O21" s="35" t="n">
        <f aca="false">SUM(C21:N21)</f>
        <v>0</v>
      </c>
    </row>
    <row r="22" customFormat="false" ht="15" hidden="false" customHeight="false" outlineLevel="0" collapsed="false">
      <c r="A22" s="13" t="s">
        <v>107</v>
      </c>
      <c r="B22" s="33"/>
      <c r="C22" s="34" t="n">
        <f aca="false">'Monthly Costs'!$B$17</f>
        <v>0</v>
      </c>
      <c r="D22" s="34" t="n">
        <f aca="false">'Monthly Costs'!$B$17</f>
        <v>0</v>
      </c>
      <c r="E22" s="34" t="n">
        <f aca="false">'Monthly Costs'!$B$17</f>
        <v>0</v>
      </c>
      <c r="F22" s="34" t="n">
        <f aca="false">'Monthly Costs'!$B$17</f>
        <v>0</v>
      </c>
      <c r="G22" s="34" t="n">
        <f aca="false">'Monthly Costs'!$B$17</f>
        <v>0</v>
      </c>
      <c r="H22" s="34" t="n">
        <f aca="false">'Monthly Costs'!$B$17</f>
        <v>0</v>
      </c>
      <c r="I22" s="34" t="n">
        <f aca="false">'Monthly Costs'!$B$17</f>
        <v>0</v>
      </c>
      <c r="J22" s="34" t="n">
        <f aca="false">'Monthly Costs'!$B$17</f>
        <v>0</v>
      </c>
      <c r="K22" s="34" t="n">
        <f aca="false">'Monthly Costs'!$B$17</f>
        <v>0</v>
      </c>
      <c r="L22" s="34" t="n">
        <f aca="false">'Monthly Costs'!$B$17</f>
        <v>0</v>
      </c>
      <c r="M22" s="34" t="n">
        <f aca="false">'Monthly Costs'!$B$17</f>
        <v>0</v>
      </c>
      <c r="N22" s="34" t="n">
        <f aca="false">'Monthly Costs'!$B$17</f>
        <v>0</v>
      </c>
      <c r="O22" s="35" t="n">
        <f aca="false">SUM(C22:N22)</f>
        <v>0</v>
      </c>
    </row>
    <row r="23" customFormat="false" ht="15" hidden="false" customHeight="false" outlineLevel="0" collapsed="false">
      <c r="A23" s="13" t="s">
        <v>108</v>
      </c>
      <c r="B23" s="33"/>
      <c r="C23" s="14"/>
      <c r="D23" s="14"/>
      <c r="E23" s="14"/>
      <c r="F23" s="14"/>
      <c r="G23" s="14"/>
      <c r="H23" s="14"/>
      <c r="I23" s="14"/>
      <c r="J23" s="14"/>
      <c r="K23" s="14"/>
      <c r="L23" s="14"/>
      <c r="M23" s="14"/>
      <c r="N23" s="14"/>
      <c r="O23" s="35" t="n">
        <f aca="false">SUM(C23:N23)</f>
        <v>0</v>
      </c>
    </row>
    <row r="24" customFormat="false" ht="15" hidden="false" customHeight="false" outlineLevel="0" collapsed="false">
      <c r="A24" s="36" t="s">
        <v>109</v>
      </c>
      <c r="B24" s="32"/>
      <c r="C24" s="37" t="n">
        <f aca="false">SUM(C20:C23)</f>
        <v>60</v>
      </c>
      <c r="D24" s="37" t="n">
        <f aca="false">SUM(D20:D23)</f>
        <v>0</v>
      </c>
      <c r="E24" s="37" t="n">
        <f aca="false">SUM(E20:E23)</f>
        <v>0</v>
      </c>
      <c r="F24" s="37" t="n">
        <f aca="false">SUM(F20:F23)</f>
        <v>0</v>
      </c>
      <c r="G24" s="37" t="n">
        <f aca="false">SUM(G20:G23)</f>
        <v>0</v>
      </c>
      <c r="H24" s="37" t="n">
        <f aca="false">SUM(H20:H23)</f>
        <v>0</v>
      </c>
      <c r="I24" s="37" t="n">
        <f aca="false">SUM(I20:I23)</f>
        <v>0</v>
      </c>
      <c r="J24" s="37" t="n">
        <f aca="false">SUM(J20:J23)</f>
        <v>0</v>
      </c>
      <c r="K24" s="37" t="n">
        <f aca="false">SUM(K20:K23)</f>
        <v>0</v>
      </c>
      <c r="L24" s="37" t="n">
        <f aca="false">SUM(L20:L23)</f>
        <v>0</v>
      </c>
      <c r="M24" s="37" t="n">
        <f aca="false">SUM(M20:M23)</f>
        <v>0</v>
      </c>
      <c r="N24" s="37" t="n">
        <f aca="false">SUM(N20:N23)</f>
        <v>0</v>
      </c>
      <c r="O24" s="37" t="n">
        <f aca="false">SUM(C24:N24)</f>
        <v>60</v>
      </c>
    </row>
    <row r="25" customFormat="false" ht="15" hidden="false" customHeight="false" outlineLevel="0" collapsed="false">
      <c r="A25" s="38" t="s">
        <v>110</v>
      </c>
      <c r="B25" s="33"/>
      <c r="C25" s="35" t="n">
        <f aca="false">C18-C24</f>
        <v>-60</v>
      </c>
      <c r="D25" s="35" t="n">
        <f aca="false">D18-D24</f>
        <v>0</v>
      </c>
      <c r="E25" s="35" t="n">
        <f aca="false">E18-E24</f>
        <v>0</v>
      </c>
      <c r="F25" s="35" t="n">
        <f aca="false">F18-F24</f>
        <v>0</v>
      </c>
      <c r="G25" s="35" t="n">
        <f aca="false">G18-G24</f>
        <v>0</v>
      </c>
      <c r="H25" s="35" t="n">
        <f aca="false">H18-H24</f>
        <v>0</v>
      </c>
      <c r="I25" s="35" t="n">
        <f aca="false">I18-I24</f>
        <v>0</v>
      </c>
      <c r="J25" s="35" t="n">
        <f aca="false">J18-J24</f>
        <v>0</v>
      </c>
      <c r="K25" s="35" t="n">
        <f aca="false">K18-K24</f>
        <v>0</v>
      </c>
      <c r="L25" s="35" t="n">
        <f aca="false">L18-L24</f>
        <v>0</v>
      </c>
      <c r="M25" s="35" t="n">
        <f aca="false">M18-M24</f>
        <v>0</v>
      </c>
      <c r="N25" s="35" t="n">
        <f aca="false">N18-N24</f>
        <v>0</v>
      </c>
      <c r="O25" s="35" t="n">
        <f aca="false">SUM(C25:N25)</f>
        <v>-60</v>
      </c>
    </row>
    <row r="26" customFormat="false" ht="15" hidden="false" customHeight="false" outlineLevel="0" collapsed="false">
      <c r="A26" s="15" t="s">
        <v>111</v>
      </c>
      <c r="B26" s="30"/>
      <c r="C26" s="16" t="n">
        <f aca="false">C12+C25</f>
        <v>-60</v>
      </c>
      <c r="D26" s="16" t="n">
        <f aca="false">D12+D25</f>
        <v>-60</v>
      </c>
      <c r="E26" s="16" t="n">
        <f aca="false">E12+E25</f>
        <v>-60</v>
      </c>
      <c r="F26" s="16" t="n">
        <f aca="false">F12+F25</f>
        <v>-60</v>
      </c>
      <c r="G26" s="16" t="n">
        <f aca="false">G12+G25</f>
        <v>-60</v>
      </c>
      <c r="H26" s="16" t="n">
        <f aca="false">H12+H25</f>
        <v>-60</v>
      </c>
      <c r="I26" s="16" t="n">
        <f aca="false">I12+I25</f>
        <v>-60</v>
      </c>
      <c r="J26" s="16" t="n">
        <f aca="false">J12+J25</f>
        <v>-60</v>
      </c>
      <c r="K26" s="16" t="n">
        <f aca="false">K12+K25</f>
        <v>-60</v>
      </c>
      <c r="L26" s="16" t="n">
        <f aca="false">L12+L25</f>
        <v>-60</v>
      </c>
      <c r="M26" s="16" t="n">
        <f aca="false">M12+M25</f>
        <v>-60</v>
      </c>
      <c r="N26" s="16" t="n">
        <f aca="false">N12+N25</f>
        <v>-60</v>
      </c>
      <c r="O26" s="16" t="n">
        <f aca="false">N26</f>
        <v>-60</v>
      </c>
    </row>
    <row r="28" customFormat="false" ht="15" hidden="false" customHeight="false" outlineLevel="0" collapsed="false">
      <c r="A28" s="2" t="s">
        <v>112</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&amp;LFresh Wind Consulting · Launch Ready Toolkit&amp;RPage &amp;P</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3A6B"/>
    <pageSetUpPr fitToPage="tru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40"/>
    <col collapsed="false" customWidth="true" hidden="false" outlineLevel="0" max="3" min="3" style="0" width="60"/>
  </cols>
  <sheetData>
    <row r="1" customFormat="false" ht="33.75" hidden="false" customHeight="true" outlineLevel="0" collapsed="false"/>
    <row r="3" customFormat="false" ht="22.05" hidden="false" customHeight="false" outlineLevel="0" collapsed="false">
      <c r="A3" s="1" t="s">
        <v>113</v>
      </c>
    </row>
    <row r="4" customFormat="false" ht="15" hidden="false" customHeight="false" outlineLevel="0" collapsed="false">
      <c r="A4" s="2" t="s">
        <v>114</v>
      </c>
    </row>
    <row r="6" customFormat="false" ht="30" hidden="false" customHeight="true" outlineLevel="0" collapsed="false">
      <c r="A6" s="9" t="s">
        <v>115</v>
      </c>
      <c r="B6" s="10" t="s">
        <v>116</v>
      </c>
      <c r="C6" s="10" t="s">
        <v>117</v>
      </c>
    </row>
    <row r="7" customFormat="false" ht="15" hidden="false" customHeight="false" outlineLevel="0" collapsed="false">
      <c r="A7" s="36" t="s">
        <v>118</v>
      </c>
      <c r="B7" s="39" t="n">
        <f aca="false">'Startup Costs'!B18</f>
        <v>60</v>
      </c>
      <c r="C7" s="40" t="s">
        <v>119</v>
      </c>
    </row>
    <row r="8" customFormat="false" ht="15" hidden="false" customHeight="false" outlineLevel="0" collapsed="false">
      <c r="A8" s="38" t="s">
        <v>120</v>
      </c>
      <c r="B8" s="39" t="n">
        <f aca="false">'Monthly Costs'!B17</f>
        <v>0</v>
      </c>
      <c r="C8" s="40" t="s">
        <v>121</v>
      </c>
    </row>
    <row r="9" customFormat="false" ht="23.85" hidden="false" customHeight="false" outlineLevel="0" collapsed="false">
      <c r="A9" s="36" t="s">
        <v>122</v>
      </c>
      <c r="B9" s="41" t="n">
        <f aca="false">IFERROR((Pricing!L13-Pricing!M13)/Pricing!K13,0)</f>
        <v>0</v>
      </c>
      <c r="C9" s="40" t="s">
        <v>123</v>
      </c>
    </row>
    <row r="10" customFormat="false" ht="15" hidden="false" customHeight="false" outlineLevel="0" collapsed="false">
      <c r="A10" s="38" t="s">
        <v>124</v>
      </c>
      <c r="B10" s="42" t="n">
        <f aca="false">IFERROR(ROUNDUP(B8/B9,0),0)</f>
        <v>0</v>
      </c>
      <c r="C10" s="40" t="s">
        <v>125</v>
      </c>
    </row>
    <row r="11" customFormat="false" ht="15" hidden="false" customHeight="false" outlineLevel="0" collapsed="false">
      <c r="A11" s="36" t="s">
        <v>126</v>
      </c>
      <c r="B11" s="43" t="n">
        <f aca="false">Pricing!K13</f>
        <v>0</v>
      </c>
      <c r="C11" s="40" t="s">
        <v>127</v>
      </c>
    </row>
    <row r="12" customFormat="false" ht="15" hidden="false" customHeight="false" outlineLevel="0" collapsed="false">
      <c r="A12" s="38" t="s">
        <v>128</v>
      </c>
      <c r="B12" s="44" t="str">
        <f aca="false">IF(B9&lt;=0,"Add your pricing first",IF(B11&gt;=B10,"On track: planned sales cover your costs","Gap: sell more, raise prices or cut costs"))</f>
        <v>Add your pricing first</v>
      </c>
      <c r="C12" s="40" t="s">
        <v>129</v>
      </c>
    </row>
    <row r="13" customFormat="false" ht="15" hidden="false" customHeight="false" outlineLevel="0" collapsed="false">
      <c r="A13" s="36" t="s">
        <v>130</v>
      </c>
      <c r="B13" s="35" t="n">
        <f aca="false">MIN('Cash Flow'!$C$26:$N$26)</f>
        <v>-60</v>
      </c>
      <c r="C13" s="40" t="s">
        <v>131</v>
      </c>
    </row>
    <row r="14" customFormat="false" ht="15" hidden="false" customHeight="false" outlineLevel="0" collapsed="false">
      <c r="A14" s="38" t="s">
        <v>132</v>
      </c>
      <c r="B14" s="45" t="n">
        <f aca="false">IFERROR(MATCH(B13,'Cash Flow'!$C$26:$N$26,0),"-")</f>
        <v>1</v>
      </c>
      <c r="C14" s="40" t="s">
        <v>133</v>
      </c>
    </row>
    <row r="15" customFormat="false" ht="15" hidden="false" customHeight="false" outlineLevel="0" collapsed="false">
      <c r="A15" s="36" t="s">
        <v>134</v>
      </c>
      <c r="B15" s="16" t="n">
        <f aca="false">MAX(0,-B13)</f>
        <v>60</v>
      </c>
      <c r="C15" s="40" t="s">
        <v>135</v>
      </c>
    </row>
    <row r="16" customFormat="false" ht="15" hidden="false" customHeight="false" outlineLevel="0" collapsed="false">
      <c r="A16" s="38" t="s">
        <v>136</v>
      </c>
      <c r="B16" s="39" t="n">
        <f aca="false">'Cash Flow'!N26</f>
        <v>-60</v>
      </c>
      <c r="C16" s="40"/>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&amp;LFresh Wind Consulting · Launch Ready Toolkit&amp;RPage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2026-09-29T22:50:10Z</dcterms:created>
  <dc:creator>openpyxl</dc:creator>
  <dc:description/>
  <dc:language>en-US</dc:language>
  <cp:lastModifiedBy/>
  <dcterms:modified xsi:type="dcterms:W3CDTF">2026-09-29T22:50:10Z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